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bemutatás'!$A$1:$O$55</definedName>
  </definedNames>
  <calcPr calcId="152511"/>
</workbook>
</file>

<file path=xl/calcChain.xml><?xml version="1.0" encoding="utf-8"?>
<calcChain xmlns="http://schemas.openxmlformats.org/spreadsheetml/2006/main">
  <c r="N10" i="7" l="1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1" i="7"/>
  <c r="N32" i="7"/>
  <c r="N34" i="7"/>
  <c r="N36" i="7"/>
  <c r="N37" i="7"/>
  <c r="N38" i="7"/>
  <c r="N39" i="7"/>
  <c r="N40" i="7"/>
  <c r="N41" i="7"/>
  <c r="N42" i="7"/>
  <c r="N43" i="7"/>
  <c r="N47" i="7"/>
  <c r="N48" i="7"/>
  <c r="N49" i="7"/>
  <c r="N50" i="7"/>
  <c r="N51" i="7"/>
  <c r="N52" i="7"/>
  <c r="N9" i="7"/>
  <c r="G9" i="7"/>
  <c r="G10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2" i="7"/>
  <c r="G34" i="7"/>
  <c r="G36" i="7"/>
  <c r="G37" i="7"/>
  <c r="G38" i="7"/>
  <c r="G39" i="7"/>
  <c r="G40" i="7"/>
  <c r="G41" i="7"/>
  <c r="G42" i="7"/>
  <c r="G43" i="7"/>
  <c r="G44" i="7"/>
  <c r="G45" i="7"/>
  <c r="G47" i="7"/>
  <c r="G48" i="7"/>
  <c r="G49" i="7"/>
  <c r="G50" i="7"/>
  <c r="G51" i="7"/>
  <c r="G52" i="7"/>
  <c r="G8" i="7"/>
  <c r="L53" i="7" l="1"/>
  <c r="L44" i="7"/>
  <c r="L45" i="7" s="1"/>
  <c r="L30" i="7"/>
  <c r="L16" i="7"/>
  <c r="L33" i="7" s="1"/>
  <c r="E53" i="7"/>
  <c r="E48" i="7"/>
  <c r="E45" i="7"/>
  <c r="E44" i="7"/>
  <c r="E40" i="7"/>
  <c r="E31" i="7"/>
  <c r="E17" i="7"/>
  <c r="E13" i="7"/>
  <c r="E19" i="7" s="1"/>
  <c r="E33" i="7" s="1"/>
  <c r="E11" i="7"/>
  <c r="L35" i="7" l="1"/>
  <c r="L46" i="7"/>
  <c r="L54" i="7" s="1"/>
  <c r="E35" i="7"/>
  <c r="E46" i="7"/>
  <c r="E54" i="7" s="1"/>
  <c r="F13" i="7" l="1"/>
  <c r="O34" i="7" l="1"/>
  <c r="F40" i="7" l="1"/>
  <c r="D40" i="7"/>
  <c r="F17" i="7" l="1"/>
  <c r="M30" i="7" l="1"/>
  <c r="M33" i="7" l="1"/>
  <c r="M35" i="7" s="1"/>
  <c r="N35" i="7" s="1"/>
  <c r="N30" i="7"/>
  <c r="F44" i="7"/>
  <c r="F45" i="7" s="1"/>
  <c r="M44" i="7"/>
  <c r="N44" i="7" s="1"/>
  <c r="M53" i="7"/>
  <c r="N53" i="7" s="1"/>
  <c r="F19" i="7"/>
  <c r="F31" i="7"/>
  <c r="G31" i="7" s="1"/>
  <c r="F11" i="7"/>
  <c r="G11" i="7" s="1"/>
  <c r="N33" i="7" l="1"/>
  <c r="F33" i="7"/>
  <c r="F35" i="7" l="1"/>
  <c r="G33" i="7"/>
  <c r="F46" i="7"/>
  <c r="G46" i="7" s="1"/>
  <c r="O35" i="7" l="1"/>
  <c r="G35" i="7"/>
  <c r="O33" i="7"/>
  <c r="K53" i="7" l="1"/>
  <c r="D53" i="7"/>
  <c r="D44" i="7" l="1"/>
  <c r="K44" i="7" l="1"/>
  <c r="K30" i="7"/>
  <c r="D17" i="7"/>
  <c r="D11" i="7"/>
  <c r="D19" i="7" l="1"/>
  <c r="K45" i="7"/>
  <c r="D31" i="7"/>
  <c r="D45" i="7"/>
  <c r="K33" i="7"/>
  <c r="K35" i="7" s="1"/>
  <c r="K46" i="7" l="1"/>
  <c r="D33" i="7"/>
  <c r="D35" i="7" s="1"/>
  <c r="D46" i="7" l="1"/>
  <c r="D54" i="7" l="1"/>
  <c r="K54" i="7"/>
  <c r="M45" i="7" l="1"/>
  <c r="M46" i="7" l="1"/>
  <c r="N46" i="7" s="1"/>
  <c r="N45" i="7"/>
  <c r="O45" i="7"/>
  <c r="M54" i="7" l="1"/>
  <c r="N54" i="7" s="1"/>
  <c r="O46" i="7"/>
  <c r="F53" i="7" l="1"/>
  <c r="G53" i="7" s="1"/>
  <c r="O53" i="7" l="1"/>
  <c r="F54" i="7"/>
  <c r="G54" i="7" s="1"/>
  <c r="O54" i="7" l="1"/>
</calcChain>
</file>

<file path=xl/sharedStrings.xml><?xml version="1.0" encoding="utf-8"?>
<sst xmlns="http://schemas.openxmlformats.org/spreadsheetml/2006/main" count="170" uniqueCount="163">
  <si>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</si>
  <si>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</si>
  <si>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</si>
  <si>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</si>
  <si>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</si>
  <si>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</si>
  <si>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</si>
  <si>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</si>
  <si>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</si>
  <si>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</si>
  <si>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</si>
  <si>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</si>
  <si>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</si>
  <si>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</si>
  <si>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</si>
  <si>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</si>
  <si>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</si>
  <si>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</si>
  <si>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</si>
  <si>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</si>
  <si>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</si>
  <si>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</si>
  <si>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K9111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</si>
  <si>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</si>
  <si>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</si>
  <si>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</si>
  <si>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</si>
  <si>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</si>
  <si>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</si>
  <si>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</si>
  <si>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</si>
  <si>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</si>
  <si>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</si>
  <si>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</si>
  <si>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</si>
  <si>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</si>
  <si>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</si>
  <si>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</si>
  <si>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</si>
  <si>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</si>
  <si>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</si>
  <si>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</si>
  <si>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</si>
  <si>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</si>
  <si>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</si>
  <si>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</si>
  <si>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</si>
  <si>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</si>
  <si>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</si>
  <si>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</si>
  <si>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</si>
  <si>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</si>
  <si>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</si>
  <si>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</si>
  <si>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</si>
  <si>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</si>
  <si>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</si>
  <si>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</si>
  <si>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</si>
  <si>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</si>
  <si>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</si>
  <si>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</si>
  <si>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</si>
  <si>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</si>
  <si>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</si>
  <si>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</si>
  <si>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</si>
  <si>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</si>
  <si>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</si>
  <si>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</si>
  <si>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</si>
  <si>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</si>
  <si>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</si>
  <si>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</si>
  <si>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</si>
  <si>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</si>
  <si>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</si>
  <si>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</si>
  <si>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</si>
  <si>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kívülre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</si>
  <si>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</si>
  <si>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</si>
  <si>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</si>
  <si>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</si>
  <si>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</si>
  <si>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</si>
  <si>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</si>
  <si>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</si>
  <si>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</si>
  <si>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</si>
  <si>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B8191</t>
  </si>
  <si>
    <t>Hosszú lejáratú tulajdonosi kölcsönök bevételei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</si>
  <si>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</si>
  <si>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</si>
  <si>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</si>
  <si>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</si>
  <si>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</si>
  <si>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</si>
  <si>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</si>
  <si>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</si>
  <si>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</si>
  <si>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</si>
  <si>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</si>
  <si>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</si>
  <si>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</si>
  <si>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</si>
  <si>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</si>
  <si>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</si>
  <si>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</si>
  <si>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</si>
  <si>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</si>
  <si>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</si>
  <si>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</si>
  <si>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</si>
  <si>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</si>
  <si>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</si>
  <si>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</si>
  <si>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</si>
  <si>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</si>
  <si>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</si>
  <si>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</si>
  <si>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(4+12+24+25)</t>
    </r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</si>
  <si>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</si>
  <si>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</si>
  <si>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</si>
  <si>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</si>
  <si>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</si>
  <si>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</si>
  <si>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</si>
  <si>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</si>
  <si>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</si>
  <si>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(6+10+11)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</si>
  <si>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(13+…+23)</t>
    </r>
  </si>
  <si>
    <t>Hosszú lejáratú hitelek, kölcsönök törlesztése pénzügyi vállalkozásnak</t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</si>
  <si>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</si>
  <si>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</si>
  <si>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</si>
  <si>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</si>
  <si>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</si>
  <si>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(27+28+29+30)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</si>
  <si>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(32+33)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</si>
  <si>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(5+31+34)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</si>
  <si>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(26+35)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</si>
  <si>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(37+…+42)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</si>
  <si>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(36+43)</t>
    </r>
  </si>
  <si>
    <t>Változás
(6-5)</t>
  </si>
  <si>
    <t>Változás
(13-12)</t>
  </si>
  <si>
    <t>2018. évi tervezett működési, felhalmozási bevételeinek és kiadásainak, valamint finanszírozási előirányzatainak</t>
  </si>
  <si>
    <t>2018. évi tervezett előirányzat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</si>
  <si>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</si>
  <si>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</si>
  <si>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</si>
  <si>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</si>
  <si>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</si>
  <si>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</si>
  <si>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</si>
  <si>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</si>
  <si>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</si>
  <si>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(23+…+28)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</si>
  <si>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(22+29)</t>
    </r>
  </si>
  <si>
    <t>2017. évi teljesítés</t>
  </si>
  <si>
    <t>2018. évi eredeti előirányzat</t>
  </si>
  <si>
    <t>2018. évi egyenleg
(6-13)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</si>
</sst>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4" xfId="0" applyNumberFormat="1" applyFont="1" applyFill="1" applyBorder="1" applyAlignment="1">
      <alignment horizontal="center" vertical="center"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30" xfId="0" applyNumberFormat="1" applyFont="1" applyFill="1" applyBorder="1" applyAlignment="1">
      <alignment horizontal="center"/>
    </xf>
    <xf numFmtId="3" fontId="1" fillId="0" borderId="16" xfId="0" applyNumberFormat="1" applyFont="1" applyFill="1" applyBorder="1" applyAlignment="1">
      <alignment horizontal="left"/>
    </xf>
    <xf numFmtId="3" fontId="1" fillId="0" borderId="28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horizontal="right"/>
    </xf>
    <xf numFmtId="3" fontId="5" fillId="0" borderId="16" xfId="0" applyNumberFormat="1" applyFont="1" applyFill="1" applyBorder="1" applyAlignment="1">
      <alignment horizontal="right"/>
    </xf>
    <xf numFmtId="3" fontId="1" fillId="0" borderId="29" xfId="0" applyNumberFormat="1" applyFont="1" applyFill="1" applyBorder="1" applyAlignment="1">
      <alignment horizontal="right"/>
    </xf>
    <xf numFmtId="3" fontId="1" fillId="0" borderId="35" xfId="0" applyNumberFormat="1" applyFont="1" applyFill="1" applyBorder="1" applyAlignment="1">
      <alignment horizontal="center"/>
    </xf>
    <xf numFmtId="3" fontId="1" fillId="0" borderId="16" xfId="0" applyNumberFormat="1" applyFont="1" applyFill="1" applyBorder="1"/>
    <xf numFmtId="3" fontId="5" fillId="0" borderId="44" xfId="0" applyNumberFormat="1" applyFont="1" applyFill="1" applyBorder="1" applyAlignment="1">
      <alignment horizontal="right"/>
    </xf>
    <xf numFmtId="3" fontId="1" fillId="0" borderId="36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4"/>
  <sheetViews>
    <sheetView tabSelected="1" view="pageBreakPreview" zoomScale="70" zoomScaleNormal="70" zoomScaleSheetLayoutView="70" workbookViewId="0">
      <selection activeCell="J23" sqref="J23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69" t="s">
        <v>83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</row>
    <row r="2" spans="1:15" ht="18.75" x14ac:dyDescent="0.3">
      <c r="A2" s="169" t="s">
        <v>147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</row>
    <row r="3" spans="1:15" ht="18.75" x14ac:dyDescent="0.3">
      <c r="A3" s="169" t="s">
        <v>84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</row>
    <row r="4" spans="1:15" x14ac:dyDescent="0.25">
      <c r="A4" s="2"/>
      <c r="B4" s="2"/>
      <c r="C4" s="2"/>
      <c r="D4" s="3"/>
      <c r="E4" s="3"/>
      <c r="F4" s="3"/>
      <c r="G4" s="2"/>
      <c r="H4" s="2"/>
      <c r="I4" s="2"/>
      <c r="J4" s="2"/>
      <c r="K4" s="3"/>
      <c r="L4" s="3"/>
      <c r="M4" s="3"/>
      <c r="N4" s="2"/>
      <c r="O4" s="2"/>
    </row>
    <row r="5" spans="1:15" ht="16.5" thickBot="1" x14ac:dyDescent="0.3">
      <c r="O5" s="8" t="s">
        <v>85</v>
      </c>
    </row>
    <row r="6" spans="1:15" s="16" customFormat="1" ht="52.5" customHeight="1" thickBot="1" x14ac:dyDescent="0.3">
      <c r="A6" s="9" t="s">
        <v>82</v>
      </c>
      <c r="B6" s="11" t="s">
        <v>134</v>
      </c>
      <c r="C6" s="10" t="s">
        <v>76</v>
      </c>
      <c r="D6" s="11" t="s">
        <v>160</v>
      </c>
      <c r="E6" s="136" t="s">
        <v>161</v>
      </c>
      <c r="F6" s="136" t="s">
        <v>148</v>
      </c>
      <c r="G6" s="13" t="s">
        <v>145</v>
      </c>
      <c r="H6" s="14" t="s">
        <v>82</v>
      </c>
      <c r="I6" s="11" t="s">
        <v>134</v>
      </c>
      <c r="J6" s="10" t="s">
        <v>76</v>
      </c>
      <c r="K6" s="11" t="s">
        <v>160</v>
      </c>
      <c r="L6" s="12" t="s">
        <v>161</v>
      </c>
      <c r="M6" s="12" t="s">
        <v>148</v>
      </c>
      <c r="N6" s="11" t="s">
        <v>146</v>
      </c>
      <c r="O6" s="15" t="s">
        <v>162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137">
        <v>5</v>
      </c>
      <c r="F7" s="137">
        <v>6</v>
      </c>
      <c r="G7" s="21">
        <v>7</v>
      </c>
      <c r="H7" s="22">
        <v>8</v>
      </c>
      <c r="I7" s="18">
        <v>9</v>
      </c>
      <c r="J7" s="19">
        <v>10</v>
      </c>
      <c r="K7" s="20">
        <v>11</v>
      </c>
      <c r="L7" s="20">
        <v>12</v>
      </c>
      <c r="M7" s="20">
        <v>13</v>
      </c>
      <c r="N7" s="18">
        <v>14</v>
      </c>
      <c r="O7" s="23">
        <v>15</v>
      </c>
    </row>
    <row r="8" spans="1:15" ht="18.75" customHeight="1" x14ac:dyDescent="0.25">
      <c r="A8" s="24">
        <v>1</v>
      </c>
      <c r="B8" s="25" t="s">
        <v>26</v>
      </c>
      <c r="C8" s="26" t="s">
        <v>27</v>
      </c>
      <c r="D8" s="27">
        <v>1509708</v>
      </c>
      <c r="E8" s="138">
        <v>1471972</v>
      </c>
      <c r="F8" s="138">
        <v>1635420</v>
      </c>
      <c r="G8" s="29">
        <f>F8-E8</f>
        <v>163448</v>
      </c>
      <c r="H8" s="30"/>
      <c r="I8" s="31"/>
      <c r="J8" s="32"/>
      <c r="K8" s="34"/>
      <c r="L8" s="34"/>
      <c r="M8" s="34"/>
      <c r="N8" s="33"/>
      <c r="O8" s="35"/>
    </row>
    <row r="9" spans="1:15" ht="18.75" customHeight="1" x14ac:dyDescent="0.25">
      <c r="A9" s="36">
        <v>2</v>
      </c>
      <c r="B9" s="37" t="s">
        <v>28</v>
      </c>
      <c r="C9" s="38" t="s">
        <v>29</v>
      </c>
      <c r="D9" s="39">
        <v>88074</v>
      </c>
      <c r="E9" s="139">
        <v>0</v>
      </c>
      <c r="F9" s="139">
        <v>99286</v>
      </c>
      <c r="G9" s="41">
        <f t="shared" ref="G9:G54" si="0">F9-E9</f>
        <v>99286</v>
      </c>
      <c r="H9" s="42">
        <v>1</v>
      </c>
      <c r="I9" s="43" t="s">
        <v>0</v>
      </c>
      <c r="J9" s="44" t="s">
        <v>115</v>
      </c>
      <c r="K9" s="27">
        <v>3100864</v>
      </c>
      <c r="L9" s="28">
        <v>3506658</v>
      </c>
      <c r="M9" s="28">
        <v>3618017</v>
      </c>
      <c r="N9" s="27">
        <f>M9-L9</f>
        <v>111359</v>
      </c>
      <c r="O9" s="45"/>
    </row>
    <row r="10" spans="1:15" x14ac:dyDescent="0.25">
      <c r="A10" s="36">
        <v>3</v>
      </c>
      <c r="B10" s="37" t="s">
        <v>30</v>
      </c>
      <c r="C10" s="46" t="s">
        <v>31</v>
      </c>
      <c r="D10" s="39">
        <v>230226</v>
      </c>
      <c r="E10" s="139">
        <v>358201</v>
      </c>
      <c r="F10" s="139">
        <v>369190</v>
      </c>
      <c r="G10" s="41">
        <f t="shared" si="0"/>
        <v>10989</v>
      </c>
      <c r="H10" s="47"/>
      <c r="I10" s="167" t="s">
        <v>1</v>
      </c>
      <c r="J10" s="48" t="s">
        <v>80</v>
      </c>
      <c r="K10" s="49"/>
      <c r="L10" s="50"/>
      <c r="M10" s="50"/>
      <c r="N10" s="49">
        <f t="shared" ref="N10:N54" si="1">M10-L10</f>
        <v>0</v>
      </c>
      <c r="O10" s="51"/>
    </row>
    <row r="11" spans="1:15" s="59" customFormat="1" ht="30.75" customHeight="1" x14ac:dyDescent="0.25">
      <c r="A11" s="52">
        <v>4</v>
      </c>
      <c r="B11" s="53" t="s">
        <v>32</v>
      </c>
      <c r="C11" s="60" t="s">
        <v>154</v>
      </c>
      <c r="D11" s="56">
        <f>SUM(D8:D10)</f>
        <v>1828008</v>
      </c>
      <c r="E11" s="56">
        <f>SUM(E8:E10)</f>
        <v>1830173</v>
      </c>
      <c r="F11" s="56">
        <f>SUM(F8:F10)</f>
        <v>2103896</v>
      </c>
      <c r="G11" s="57">
        <f t="shared" si="0"/>
        <v>273723</v>
      </c>
      <c r="H11" s="42">
        <v>2</v>
      </c>
      <c r="I11" s="168"/>
      <c r="J11" s="26" t="s">
        <v>81</v>
      </c>
      <c r="K11" s="27">
        <v>778430</v>
      </c>
      <c r="L11" s="28">
        <v>784064</v>
      </c>
      <c r="M11" s="28">
        <v>809848</v>
      </c>
      <c r="N11" s="27">
        <f t="shared" si="1"/>
        <v>25784</v>
      </c>
      <c r="O11" s="58"/>
    </row>
    <row r="12" spans="1:15" s="59" customFormat="1" ht="25.5" customHeight="1" x14ac:dyDescent="0.25">
      <c r="A12" s="52">
        <v>5</v>
      </c>
      <c r="B12" s="53" t="s">
        <v>88</v>
      </c>
      <c r="C12" s="60" t="s">
        <v>89</v>
      </c>
      <c r="D12" s="55">
        <v>197556</v>
      </c>
      <c r="E12" s="140">
        <v>1080201</v>
      </c>
      <c r="F12" s="140">
        <v>1080201</v>
      </c>
      <c r="G12" s="57">
        <f t="shared" si="0"/>
        <v>0</v>
      </c>
      <c r="H12" s="30"/>
      <c r="I12" s="31"/>
      <c r="J12" s="61"/>
      <c r="K12" s="33"/>
      <c r="L12" s="34"/>
      <c r="M12" s="34"/>
      <c r="N12" s="33">
        <f t="shared" si="1"/>
        <v>0</v>
      </c>
      <c r="O12" s="62"/>
    </row>
    <row r="13" spans="1:15" ht="18.75" customHeight="1" x14ac:dyDescent="0.25">
      <c r="A13" s="36">
        <v>6</v>
      </c>
      <c r="B13" s="37" t="s">
        <v>33</v>
      </c>
      <c r="C13" s="38" t="s">
        <v>34</v>
      </c>
      <c r="D13" s="39">
        <v>1850628</v>
      </c>
      <c r="E13" s="139">
        <f>1412000+100000</f>
        <v>1512000</v>
      </c>
      <c r="F13" s="139">
        <f>1412000+100000</f>
        <v>1512000</v>
      </c>
      <c r="G13" s="41">
        <f t="shared" si="0"/>
        <v>0</v>
      </c>
      <c r="H13" s="63">
        <v>3</v>
      </c>
      <c r="I13" s="64" t="s">
        <v>2</v>
      </c>
      <c r="J13" s="46" t="s">
        <v>3</v>
      </c>
      <c r="K13" s="39">
        <v>4878497</v>
      </c>
      <c r="L13" s="40">
        <v>6928358</v>
      </c>
      <c r="M13" s="40">
        <v>7586090</v>
      </c>
      <c r="N13" s="39">
        <f t="shared" si="1"/>
        <v>657732</v>
      </c>
      <c r="O13" s="41"/>
    </row>
    <row r="14" spans="1:15" ht="18.75" customHeight="1" x14ac:dyDescent="0.25">
      <c r="A14" s="36">
        <v>7</v>
      </c>
      <c r="B14" s="37" t="s">
        <v>35</v>
      </c>
      <c r="C14" s="38" t="s">
        <v>36</v>
      </c>
      <c r="D14" s="39">
        <v>3768697</v>
      </c>
      <c r="E14" s="139">
        <v>3939140</v>
      </c>
      <c r="F14" s="139">
        <v>3939140</v>
      </c>
      <c r="G14" s="41">
        <f t="shared" si="0"/>
        <v>0</v>
      </c>
      <c r="H14" s="63"/>
      <c r="I14" s="65"/>
      <c r="J14" s="66"/>
      <c r="K14" s="67"/>
      <c r="L14" s="68"/>
      <c r="M14" s="68"/>
      <c r="N14" s="67">
        <f t="shared" si="1"/>
        <v>0</v>
      </c>
      <c r="O14" s="69"/>
    </row>
    <row r="15" spans="1:15" ht="18.75" customHeight="1" x14ac:dyDescent="0.25">
      <c r="A15" s="36">
        <v>8</v>
      </c>
      <c r="B15" s="37" t="s">
        <v>37</v>
      </c>
      <c r="C15" s="38" t="s">
        <v>38</v>
      </c>
      <c r="D15" s="39">
        <v>117729</v>
      </c>
      <c r="E15" s="139">
        <v>100000</v>
      </c>
      <c r="F15" s="139">
        <v>100000</v>
      </c>
      <c r="G15" s="41">
        <f t="shared" si="0"/>
        <v>0</v>
      </c>
      <c r="H15" s="30"/>
      <c r="I15" s="31"/>
      <c r="J15" s="32"/>
      <c r="K15" s="33"/>
      <c r="L15" s="34"/>
      <c r="M15" s="34"/>
      <c r="N15" s="33">
        <f t="shared" si="1"/>
        <v>0</v>
      </c>
      <c r="O15" s="69"/>
    </row>
    <row r="16" spans="1:15" ht="18.75" customHeight="1" x14ac:dyDescent="0.25">
      <c r="A16" s="36">
        <v>9</v>
      </c>
      <c r="B16" s="37" t="s">
        <v>39</v>
      </c>
      <c r="C16" s="38" t="s">
        <v>40</v>
      </c>
      <c r="D16" s="39">
        <v>969488</v>
      </c>
      <c r="E16" s="139">
        <v>650000</v>
      </c>
      <c r="F16" s="139">
        <v>650000</v>
      </c>
      <c r="G16" s="41">
        <f t="shared" si="0"/>
        <v>0</v>
      </c>
      <c r="H16" s="63">
        <v>4</v>
      </c>
      <c r="I16" s="64" t="s">
        <v>4</v>
      </c>
      <c r="J16" s="46" t="s">
        <v>5</v>
      </c>
      <c r="K16" s="39">
        <v>86701</v>
      </c>
      <c r="L16" s="40">
        <f>121600+3780</f>
        <v>125380</v>
      </c>
      <c r="M16" s="40">
        <v>112380</v>
      </c>
      <c r="N16" s="39">
        <f t="shared" si="1"/>
        <v>-13000</v>
      </c>
      <c r="O16" s="69"/>
    </row>
    <row r="17" spans="1:15" ht="18.75" customHeight="1" x14ac:dyDescent="0.25">
      <c r="A17" s="36">
        <v>10</v>
      </c>
      <c r="B17" s="37" t="s">
        <v>41</v>
      </c>
      <c r="C17" s="38" t="s">
        <v>130</v>
      </c>
      <c r="D17" s="40">
        <f>SUM(D14:D16)</f>
        <v>4855914</v>
      </c>
      <c r="E17" s="40">
        <f>SUM(E14:E16)</f>
        <v>4689140</v>
      </c>
      <c r="F17" s="40">
        <f>SUM(F14:F16)</f>
        <v>4689140</v>
      </c>
      <c r="G17" s="41">
        <f t="shared" si="0"/>
        <v>0</v>
      </c>
      <c r="H17" s="30"/>
      <c r="I17" s="31"/>
      <c r="J17" s="32"/>
      <c r="K17" s="39"/>
      <c r="L17" s="40"/>
      <c r="M17" s="40"/>
      <c r="N17" s="39">
        <f t="shared" si="1"/>
        <v>0</v>
      </c>
      <c r="O17" s="51"/>
    </row>
    <row r="18" spans="1:15" ht="18.75" customHeight="1" x14ac:dyDescent="0.25">
      <c r="A18" s="36">
        <v>11</v>
      </c>
      <c r="B18" s="37" t="s">
        <v>42</v>
      </c>
      <c r="C18" s="38" t="s">
        <v>43</v>
      </c>
      <c r="D18" s="39">
        <v>194637</v>
      </c>
      <c r="E18" s="139">
        <v>21800</v>
      </c>
      <c r="F18" s="139">
        <v>21800</v>
      </c>
      <c r="G18" s="41">
        <f t="shared" si="0"/>
        <v>0</v>
      </c>
      <c r="H18" s="47">
        <v>5</v>
      </c>
      <c r="I18" s="70" t="s">
        <v>86</v>
      </c>
      <c r="J18" s="48" t="s">
        <v>87</v>
      </c>
      <c r="K18" s="33">
        <v>90238</v>
      </c>
      <c r="L18" s="34"/>
      <c r="M18" s="34">
        <v>122794</v>
      </c>
      <c r="N18" s="33">
        <f t="shared" si="1"/>
        <v>122794</v>
      </c>
      <c r="O18" s="51"/>
    </row>
    <row r="19" spans="1:15" s="59" customFormat="1" ht="18.75" customHeight="1" x14ac:dyDescent="0.25">
      <c r="A19" s="52">
        <v>12</v>
      </c>
      <c r="B19" s="53" t="s">
        <v>44</v>
      </c>
      <c r="C19" s="54" t="s">
        <v>131</v>
      </c>
      <c r="D19" s="56">
        <f>SUM(D13,D17,D18)</f>
        <v>6901179</v>
      </c>
      <c r="E19" s="56">
        <f>SUM(E13,E17,E18)</f>
        <v>6222940</v>
      </c>
      <c r="F19" s="56">
        <f>SUM(F13,F17,F18)</f>
        <v>6222940</v>
      </c>
      <c r="G19" s="57">
        <f t="shared" si="0"/>
        <v>0</v>
      </c>
      <c r="H19" s="47"/>
      <c r="I19" s="148"/>
      <c r="J19" s="48" t="s">
        <v>151</v>
      </c>
      <c r="K19" s="49"/>
      <c r="L19" s="50"/>
      <c r="M19" s="50"/>
      <c r="N19" s="49">
        <f t="shared" si="1"/>
        <v>0</v>
      </c>
      <c r="O19" s="127"/>
    </row>
    <row r="20" spans="1:15" ht="18.75" customHeight="1" x14ac:dyDescent="0.25">
      <c r="A20" s="36">
        <v>13</v>
      </c>
      <c r="B20" s="37" t="s">
        <v>102</v>
      </c>
      <c r="C20" s="38" t="s">
        <v>118</v>
      </c>
      <c r="D20" s="40">
        <v>83</v>
      </c>
      <c r="E20" s="139"/>
      <c r="F20" s="139"/>
      <c r="G20" s="41">
        <f t="shared" si="0"/>
        <v>0</v>
      </c>
      <c r="H20" s="42">
        <v>6</v>
      </c>
      <c r="I20" s="149" t="s">
        <v>6</v>
      </c>
      <c r="J20" s="44" t="s">
        <v>78</v>
      </c>
      <c r="K20" s="27">
        <v>73276</v>
      </c>
      <c r="L20" s="28">
        <v>81700</v>
      </c>
      <c r="M20" s="28">
        <v>91750</v>
      </c>
      <c r="N20" s="27">
        <f t="shared" si="1"/>
        <v>10050</v>
      </c>
      <c r="O20" s="45"/>
    </row>
    <row r="21" spans="1:15" ht="18.75" customHeight="1" x14ac:dyDescent="0.25">
      <c r="A21" s="36">
        <v>14</v>
      </c>
      <c r="B21" s="37" t="s">
        <v>45</v>
      </c>
      <c r="C21" s="38" t="s">
        <v>46</v>
      </c>
      <c r="D21" s="39">
        <v>1300312</v>
      </c>
      <c r="E21" s="139">
        <v>1565009</v>
      </c>
      <c r="F21" s="139">
        <v>1568009</v>
      </c>
      <c r="G21" s="41">
        <f t="shared" si="0"/>
        <v>3000</v>
      </c>
      <c r="H21" s="47"/>
      <c r="I21" s="70"/>
      <c r="J21" s="48" t="s">
        <v>152</v>
      </c>
      <c r="K21" s="33"/>
      <c r="L21" s="34"/>
      <c r="M21" s="34"/>
      <c r="N21" s="33">
        <f t="shared" si="1"/>
        <v>0</v>
      </c>
      <c r="O21" s="51"/>
    </row>
    <row r="22" spans="1:15" ht="18.75" customHeight="1" x14ac:dyDescent="0.25">
      <c r="A22" s="36">
        <v>15</v>
      </c>
      <c r="B22" s="37" t="s">
        <v>47</v>
      </c>
      <c r="C22" s="38" t="s">
        <v>48</v>
      </c>
      <c r="D22" s="39">
        <v>271831</v>
      </c>
      <c r="E22" s="139">
        <v>468686</v>
      </c>
      <c r="F22" s="139">
        <v>468686</v>
      </c>
      <c r="G22" s="41">
        <f t="shared" si="0"/>
        <v>0</v>
      </c>
      <c r="H22" s="42">
        <v>7</v>
      </c>
      <c r="I22" s="43" t="s">
        <v>150</v>
      </c>
      <c r="J22" s="44" t="s">
        <v>153</v>
      </c>
      <c r="K22" s="27">
        <v>185175</v>
      </c>
      <c r="L22" s="28"/>
      <c r="M22" s="28"/>
      <c r="N22" s="27">
        <f t="shared" si="1"/>
        <v>0</v>
      </c>
      <c r="O22" s="58"/>
    </row>
    <row r="23" spans="1:15" ht="18.75" customHeight="1" x14ac:dyDescent="0.25">
      <c r="A23" s="36">
        <v>16</v>
      </c>
      <c r="B23" s="37" t="s">
        <v>49</v>
      </c>
      <c r="C23" s="38" t="s">
        <v>50</v>
      </c>
      <c r="D23" s="39">
        <v>217388</v>
      </c>
      <c r="E23" s="139">
        <v>289475</v>
      </c>
      <c r="F23" s="139">
        <v>289475</v>
      </c>
      <c r="G23" s="41">
        <f t="shared" si="0"/>
        <v>0</v>
      </c>
      <c r="H23" s="47"/>
      <c r="I23" s="70"/>
      <c r="J23" s="48" t="s">
        <v>77</v>
      </c>
      <c r="K23" s="33"/>
      <c r="L23" s="34"/>
      <c r="M23" s="34"/>
      <c r="N23" s="33">
        <f t="shared" si="1"/>
        <v>0</v>
      </c>
      <c r="O23" s="51"/>
    </row>
    <row r="24" spans="1:15" s="59" customFormat="1" ht="18.75" customHeight="1" x14ac:dyDescent="0.25">
      <c r="A24" s="36">
        <v>17</v>
      </c>
      <c r="B24" s="37" t="s">
        <v>51</v>
      </c>
      <c r="C24" s="38" t="s">
        <v>52</v>
      </c>
      <c r="D24" s="39">
        <v>187991</v>
      </c>
      <c r="E24" s="139">
        <v>198207</v>
      </c>
      <c r="F24" s="139">
        <v>198207</v>
      </c>
      <c r="G24" s="41">
        <f t="shared" si="0"/>
        <v>0</v>
      </c>
      <c r="H24" s="42">
        <v>8</v>
      </c>
      <c r="I24" s="43" t="s">
        <v>7</v>
      </c>
      <c r="J24" s="44" t="s">
        <v>79</v>
      </c>
      <c r="K24" s="27">
        <v>218966</v>
      </c>
      <c r="L24" s="28">
        <v>204671</v>
      </c>
      <c r="M24" s="28">
        <v>315637</v>
      </c>
      <c r="N24" s="27">
        <f t="shared" si="1"/>
        <v>110966</v>
      </c>
      <c r="O24" s="58"/>
    </row>
    <row r="25" spans="1:15" s="59" customFormat="1" ht="18.75" customHeight="1" x14ac:dyDescent="0.25">
      <c r="A25" s="36">
        <v>18</v>
      </c>
      <c r="B25" s="37" t="s">
        <v>53</v>
      </c>
      <c r="C25" s="38" t="s">
        <v>54</v>
      </c>
      <c r="D25" s="39">
        <v>477925</v>
      </c>
      <c r="E25" s="139">
        <v>625065</v>
      </c>
      <c r="F25" s="139">
        <v>625875</v>
      </c>
      <c r="G25" s="41">
        <f t="shared" si="0"/>
        <v>810</v>
      </c>
      <c r="I25" s="53"/>
      <c r="K25" s="71"/>
      <c r="L25" s="72"/>
      <c r="M25" s="72"/>
      <c r="N25" s="71">
        <f t="shared" si="1"/>
        <v>0</v>
      </c>
      <c r="O25" s="57"/>
    </row>
    <row r="26" spans="1:15" ht="18.75" customHeight="1" x14ac:dyDescent="0.25">
      <c r="A26" s="36">
        <v>19</v>
      </c>
      <c r="B26" s="37" t="s">
        <v>55</v>
      </c>
      <c r="C26" s="38" t="s">
        <v>56</v>
      </c>
      <c r="D26" s="39">
        <v>0</v>
      </c>
      <c r="E26" s="139">
        <v>0</v>
      </c>
      <c r="F26" s="139">
        <v>0</v>
      </c>
      <c r="G26" s="41">
        <f t="shared" si="0"/>
        <v>0</v>
      </c>
      <c r="H26" s="63">
        <v>9</v>
      </c>
      <c r="I26" s="64" t="s">
        <v>94</v>
      </c>
      <c r="J26" s="46" t="s">
        <v>8</v>
      </c>
      <c r="K26" s="39"/>
      <c r="L26" s="40">
        <v>318192</v>
      </c>
      <c r="M26" s="40">
        <v>226194</v>
      </c>
      <c r="N26" s="39">
        <f t="shared" si="1"/>
        <v>-91998</v>
      </c>
      <c r="O26" s="69"/>
    </row>
    <row r="27" spans="1:15" ht="18.75" customHeight="1" x14ac:dyDescent="0.25">
      <c r="A27" s="36">
        <v>20</v>
      </c>
      <c r="B27" s="37" t="s">
        <v>57</v>
      </c>
      <c r="C27" s="38" t="s">
        <v>114</v>
      </c>
      <c r="D27" s="39">
        <v>87468</v>
      </c>
      <c r="E27" s="139">
        <v>30001</v>
      </c>
      <c r="F27" s="139">
        <v>30001</v>
      </c>
      <c r="G27" s="41">
        <f t="shared" si="0"/>
        <v>0</v>
      </c>
      <c r="H27" s="73"/>
      <c r="I27" s="74"/>
      <c r="J27" s="60"/>
      <c r="K27" s="56"/>
      <c r="L27" s="56"/>
      <c r="M27" s="56"/>
      <c r="N27" s="55">
        <f t="shared" si="1"/>
        <v>0</v>
      </c>
      <c r="O27" s="69"/>
    </row>
    <row r="28" spans="1:15" ht="18.75" customHeight="1" x14ac:dyDescent="0.25">
      <c r="A28" s="75">
        <v>21</v>
      </c>
      <c r="B28" s="76" t="s">
        <v>105</v>
      </c>
      <c r="C28" s="77" t="s">
        <v>106</v>
      </c>
      <c r="D28" s="49"/>
      <c r="E28" s="141"/>
      <c r="F28" s="141"/>
      <c r="G28" s="51">
        <f t="shared" si="0"/>
        <v>0</v>
      </c>
      <c r="H28" s="78"/>
      <c r="I28" s="79"/>
      <c r="J28" s="80"/>
      <c r="K28" s="82"/>
      <c r="L28" s="82"/>
      <c r="M28" s="82"/>
      <c r="N28" s="81">
        <f t="shared" si="1"/>
        <v>0</v>
      </c>
      <c r="O28" s="45"/>
    </row>
    <row r="29" spans="1:15" ht="18.75" customHeight="1" x14ac:dyDescent="0.25">
      <c r="A29" s="75">
        <v>22</v>
      </c>
      <c r="B29" s="76" t="s">
        <v>119</v>
      </c>
      <c r="C29" s="77" t="s">
        <v>120</v>
      </c>
      <c r="D29" s="49">
        <v>311</v>
      </c>
      <c r="E29" s="141"/>
      <c r="F29" s="141"/>
      <c r="G29" s="51">
        <f t="shared" si="0"/>
        <v>0</v>
      </c>
      <c r="H29" s="78"/>
      <c r="I29" s="79"/>
      <c r="J29" s="80"/>
      <c r="K29" s="82"/>
      <c r="L29" s="82"/>
      <c r="M29" s="82"/>
      <c r="N29" s="81">
        <f t="shared" si="1"/>
        <v>0</v>
      </c>
      <c r="O29" s="45"/>
    </row>
    <row r="30" spans="1:15" ht="18.75" customHeight="1" x14ac:dyDescent="0.25">
      <c r="A30" s="75">
        <v>23</v>
      </c>
      <c r="B30" s="76" t="s">
        <v>109</v>
      </c>
      <c r="C30" s="77" t="s">
        <v>58</v>
      </c>
      <c r="D30" s="49">
        <v>55841</v>
      </c>
      <c r="E30" s="141">
        <v>212301</v>
      </c>
      <c r="F30" s="141">
        <v>212301</v>
      </c>
      <c r="G30" s="51">
        <f t="shared" si="0"/>
        <v>0</v>
      </c>
      <c r="H30" s="78">
        <v>10</v>
      </c>
      <c r="I30" s="79" t="s">
        <v>25</v>
      </c>
      <c r="J30" s="80" t="s">
        <v>155</v>
      </c>
      <c r="K30" s="82">
        <f>SUM(K18:K26)</f>
        <v>567655</v>
      </c>
      <c r="L30" s="82">
        <f>SUM(L18:L26)</f>
        <v>604563</v>
      </c>
      <c r="M30" s="82">
        <f>SUM(M18:M26)</f>
        <v>756375</v>
      </c>
      <c r="N30" s="81">
        <f t="shared" si="1"/>
        <v>151812</v>
      </c>
      <c r="O30" s="58"/>
    </row>
    <row r="31" spans="1:15" ht="18.75" customHeight="1" x14ac:dyDescent="0.25">
      <c r="A31" s="52">
        <v>24</v>
      </c>
      <c r="B31" s="53" t="s">
        <v>59</v>
      </c>
      <c r="C31" s="54" t="s">
        <v>132</v>
      </c>
      <c r="D31" s="56">
        <f>SUM(D20:D30)</f>
        <v>2599150</v>
      </c>
      <c r="E31" s="56">
        <f>SUM(E20:E30)</f>
        <v>3388744</v>
      </c>
      <c r="F31" s="56">
        <f>SUM(F20:F30)</f>
        <v>3392554</v>
      </c>
      <c r="G31" s="57">
        <f t="shared" si="0"/>
        <v>3810</v>
      </c>
      <c r="H31" s="30"/>
      <c r="I31" s="31"/>
      <c r="J31" s="89"/>
      <c r="K31" s="91"/>
      <c r="L31" s="91"/>
      <c r="M31" s="91"/>
      <c r="N31" s="90">
        <f t="shared" si="1"/>
        <v>0</v>
      </c>
      <c r="O31" s="92"/>
    </row>
    <row r="32" spans="1:15" ht="18.75" customHeight="1" thickBot="1" x14ac:dyDescent="0.3">
      <c r="A32" s="143">
        <v>25</v>
      </c>
      <c r="B32" s="144" t="s">
        <v>110</v>
      </c>
      <c r="C32" s="145" t="s">
        <v>63</v>
      </c>
      <c r="D32" s="81">
        <v>13733</v>
      </c>
      <c r="E32" s="146"/>
      <c r="F32" s="146"/>
      <c r="G32" s="147">
        <f t="shared" si="0"/>
        <v>0</v>
      </c>
      <c r="H32" s="30"/>
      <c r="I32" s="31"/>
      <c r="J32" s="89"/>
      <c r="K32" s="91"/>
      <c r="L32" s="91"/>
      <c r="M32" s="91"/>
      <c r="N32" s="93">
        <f t="shared" si="1"/>
        <v>0</v>
      </c>
      <c r="O32" s="62"/>
    </row>
    <row r="33" spans="1:15" s="85" customFormat="1" ht="18.75" customHeight="1" thickBot="1" x14ac:dyDescent="0.3">
      <c r="A33" s="83">
        <v>26</v>
      </c>
      <c r="B33" s="84"/>
      <c r="C33" s="85" t="s">
        <v>121</v>
      </c>
      <c r="D33" s="87">
        <f>SUM(D11,D19,D31,D32)</f>
        <v>11342070</v>
      </c>
      <c r="E33" s="87">
        <f>SUM(E11,E19,E31,E32)</f>
        <v>11441857</v>
      </c>
      <c r="F33" s="87">
        <f>SUM(F11,F19,F31,F32)</f>
        <v>11719390</v>
      </c>
      <c r="G33" s="88">
        <f t="shared" si="0"/>
        <v>277533</v>
      </c>
      <c r="H33" s="94">
        <v>11</v>
      </c>
      <c r="I33" s="95" t="s">
        <v>73</v>
      </c>
      <c r="J33" s="96" t="s">
        <v>156</v>
      </c>
      <c r="K33" s="87">
        <f>SUM(K9,K11,K13,K16,K30)</f>
        <v>9412147</v>
      </c>
      <c r="L33" s="87">
        <f>SUM(L9,L11,L13,L16,L30)</f>
        <v>11949023</v>
      </c>
      <c r="M33" s="87">
        <f>SUM(M9,M11,M13,M16,M30)</f>
        <v>12882710</v>
      </c>
      <c r="N33" s="86">
        <f t="shared" si="1"/>
        <v>933687</v>
      </c>
      <c r="O33" s="97">
        <f>F33-M33</f>
        <v>-1163320</v>
      </c>
    </row>
    <row r="34" spans="1:15" s="61" customFormat="1" ht="32.25" thickBot="1" x14ac:dyDescent="0.3">
      <c r="A34" s="163"/>
      <c r="B34" s="164"/>
      <c r="C34" s="77" t="s">
        <v>69</v>
      </c>
      <c r="D34" s="161"/>
      <c r="E34" s="165">
        <v>532666</v>
      </c>
      <c r="F34" s="165">
        <v>1368816</v>
      </c>
      <c r="G34" s="166">
        <f t="shared" si="0"/>
        <v>836150</v>
      </c>
      <c r="H34" s="157">
        <v>12</v>
      </c>
      <c r="I34" s="158" t="s">
        <v>100</v>
      </c>
      <c r="J34" s="159" t="s">
        <v>135</v>
      </c>
      <c r="K34" s="160"/>
      <c r="L34" s="161"/>
      <c r="M34" s="161"/>
      <c r="N34" s="160">
        <f t="shared" si="1"/>
        <v>0</v>
      </c>
      <c r="O34" s="162">
        <f>F34-M34</f>
        <v>1368816</v>
      </c>
    </row>
    <row r="35" spans="1:15" s="100" customFormat="1" ht="16.5" thickBot="1" x14ac:dyDescent="0.3">
      <c r="A35" s="83"/>
      <c r="B35" s="84"/>
      <c r="C35" s="85" t="s">
        <v>149</v>
      </c>
      <c r="D35" s="87">
        <f t="shared" ref="D35:F35" si="2">SUM(D33:D34)</f>
        <v>11342070</v>
      </c>
      <c r="E35" s="156">
        <f t="shared" si="2"/>
        <v>11974523</v>
      </c>
      <c r="F35" s="156">
        <f t="shared" si="2"/>
        <v>13088206</v>
      </c>
      <c r="G35" s="88">
        <f t="shared" si="0"/>
        <v>1113683</v>
      </c>
      <c r="H35" s="94"/>
      <c r="I35" s="95"/>
      <c r="J35" s="96" t="s">
        <v>157</v>
      </c>
      <c r="K35" s="86">
        <f t="shared" ref="K35:M35" si="3">SUM(K33:K34)</f>
        <v>9412147</v>
      </c>
      <c r="L35" s="86">
        <f t="shared" si="3"/>
        <v>11949023</v>
      </c>
      <c r="M35" s="86">
        <f t="shared" si="3"/>
        <v>12882710</v>
      </c>
      <c r="N35" s="86">
        <f t="shared" si="1"/>
        <v>933687</v>
      </c>
      <c r="O35" s="86">
        <f>F35-M35</f>
        <v>205496</v>
      </c>
    </row>
    <row r="36" spans="1:15" s="142" customFormat="1" ht="18.75" customHeight="1" x14ac:dyDescent="0.25">
      <c r="A36" s="24">
        <v>27</v>
      </c>
      <c r="B36" s="25" t="s">
        <v>137</v>
      </c>
      <c r="C36" s="26" t="s">
        <v>138</v>
      </c>
      <c r="D36" s="27"/>
      <c r="E36" s="138"/>
      <c r="F36" s="138"/>
      <c r="G36" s="29">
        <f t="shared" si="0"/>
        <v>0</v>
      </c>
      <c r="H36" s="152"/>
      <c r="I36" s="153"/>
      <c r="J36" s="154"/>
      <c r="K36" s="150"/>
      <c r="L36" s="151"/>
      <c r="M36" s="151"/>
      <c r="N36" s="150">
        <f t="shared" si="1"/>
        <v>0</v>
      </c>
      <c r="O36" s="155"/>
    </row>
    <row r="37" spans="1:15" ht="18.75" customHeight="1" x14ac:dyDescent="0.25">
      <c r="A37" s="24">
        <v>28</v>
      </c>
      <c r="B37" s="25" t="s">
        <v>60</v>
      </c>
      <c r="C37" s="26" t="s">
        <v>61</v>
      </c>
      <c r="D37" s="27">
        <v>2107734</v>
      </c>
      <c r="E37" s="28">
        <v>2555022</v>
      </c>
      <c r="F37" s="28">
        <v>2555022</v>
      </c>
      <c r="G37" s="29">
        <f t="shared" si="0"/>
        <v>0</v>
      </c>
      <c r="H37" s="42">
        <v>13</v>
      </c>
      <c r="I37" s="43" t="s">
        <v>9</v>
      </c>
      <c r="J37" s="44" t="s">
        <v>10</v>
      </c>
      <c r="K37" s="27">
        <v>903661</v>
      </c>
      <c r="L37" s="28">
        <v>3525652</v>
      </c>
      <c r="M37" s="28">
        <v>4071229</v>
      </c>
      <c r="N37" s="27">
        <f t="shared" si="1"/>
        <v>545577</v>
      </c>
      <c r="O37" s="45"/>
    </row>
    <row r="38" spans="1:15" ht="18.75" customHeight="1" x14ac:dyDescent="0.25">
      <c r="A38" s="36">
        <v>29</v>
      </c>
      <c r="B38" s="37" t="s">
        <v>101</v>
      </c>
      <c r="C38" s="38" t="s">
        <v>111</v>
      </c>
      <c r="D38" s="39">
        <v>399</v>
      </c>
      <c r="E38" s="138"/>
      <c r="F38" s="138"/>
      <c r="G38" s="29">
        <f t="shared" si="0"/>
        <v>0</v>
      </c>
      <c r="H38" s="63">
        <v>14</v>
      </c>
      <c r="I38" s="64" t="s">
        <v>11</v>
      </c>
      <c r="J38" s="46" t="s">
        <v>12</v>
      </c>
      <c r="K38" s="39">
        <v>1381944</v>
      </c>
      <c r="L38" s="40">
        <v>5352904</v>
      </c>
      <c r="M38" s="40">
        <v>5314018</v>
      </c>
      <c r="N38" s="39">
        <f t="shared" si="1"/>
        <v>-38886</v>
      </c>
      <c r="O38" s="69"/>
    </row>
    <row r="39" spans="1:15" ht="31.5" x14ac:dyDescent="0.25">
      <c r="A39" s="24">
        <v>30</v>
      </c>
      <c r="B39" s="37" t="s">
        <v>103</v>
      </c>
      <c r="C39" s="38" t="s">
        <v>104</v>
      </c>
      <c r="D39" s="39"/>
      <c r="E39" s="139"/>
      <c r="F39" s="139"/>
      <c r="G39" s="41">
        <f t="shared" si="0"/>
        <v>0</v>
      </c>
      <c r="H39" s="63">
        <v>15</v>
      </c>
      <c r="I39" s="64" t="s">
        <v>14</v>
      </c>
      <c r="J39" s="46" t="s">
        <v>15</v>
      </c>
      <c r="K39" s="39">
        <v>12374</v>
      </c>
      <c r="L39" s="40">
        <v>8100</v>
      </c>
      <c r="M39" s="40">
        <v>11452</v>
      </c>
      <c r="N39" s="39">
        <f t="shared" si="1"/>
        <v>3352</v>
      </c>
      <c r="O39" s="69"/>
    </row>
    <row r="40" spans="1:15" ht="31.5" x14ac:dyDescent="0.25">
      <c r="A40" s="36">
        <v>31</v>
      </c>
      <c r="B40" s="53" t="s">
        <v>62</v>
      </c>
      <c r="C40" s="54" t="s">
        <v>139</v>
      </c>
      <c r="D40" s="56">
        <f>SUM(D36:D39)</f>
        <v>2108133</v>
      </c>
      <c r="E40" s="56">
        <f>SUM(E36:E39)</f>
        <v>2555022</v>
      </c>
      <c r="F40" s="56">
        <f>SUM(F36:F39)</f>
        <v>2555022</v>
      </c>
      <c r="G40" s="57">
        <f t="shared" si="0"/>
        <v>0</v>
      </c>
      <c r="H40" s="63">
        <v>16</v>
      </c>
      <c r="I40" s="64" t="s">
        <v>16</v>
      </c>
      <c r="J40" s="46" t="s">
        <v>17</v>
      </c>
      <c r="K40" s="39">
        <v>150985</v>
      </c>
      <c r="L40" s="40">
        <v>103394</v>
      </c>
      <c r="M40" s="40">
        <v>151251</v>
      </c>
      <c r="N40" s="39">
        <f t="shared" si="1"/>
        <v>47857</v>
      </c>
      <c r="O40" s="104"/>
    </row>
    <row r="41" spans="1:15" s="59" customFormat="1" ht="31.5" x14ac:dyDescent="0.25">
      <c r="A41" s="36">
        <v>32</v>
      </c>
      <c r="B41" s="37" t="s">
        <v>92</v>
      </c>
      <c r="C41" s="46" t="s">
        <v>64</v>
      </c>
      <c r="D41" s="39">
        <v>135748</v>
      </c>
      <c r="E41" s="139">
        <v>114224</v>
      </c>
      <c r="F41" s="139">
        <v>114224</v>
      </c>
      <c r="G41" s="41">
        <f t="shared" si="0"/>
        <v>0</v>
      </c>
      <c r="H41" s="63">
        <v>17</v>
      </c>
      <c r="I41" s="64" t="s">
        <v>18</v>
      </c>
      <c r="J41" s="46" t="s">
        <v>19</v>
      </c>
      <c r="K41" s="39"/>
      <c r="L41" s="40"/>
      <c r="M41" s="40"/>
      <c r="N41" s="39">
        <f t="shared" si="1"/>
        <v>0</v>
      </c>
      <c r="O41" s="69"/>
    </row>
    <row r="42" spans="1:15" x14ac:dyDescent="0.25">
      <c r="A42" s="24">
        <v>33</v>
      </c>
      <c r="B42" s="37" t="s">
        <v>93</v>
      </c>
      <c r="C42" s="38" t="s">
        <v>65</v>
      </c>
      <c r="D42" s="39"/>
      <c r="E42" s="139"/>
      <c r="F42" s="139"/>
      <c r="G42" s="41">
        <f t="shared" si="0"/>
        <v>0</v>
      </c>
      <c r="H42" s="63">
        <v>18</v>
      </c>
      <c r="I42" s="64" t="s">
        <v>116</v>
      </c>
      <c r="J42" s="46" t="s">
        <v>117</v>
      </c>
      <c r="K42" s="39"/>
      <c r="L42" s="40">
        <v>0</v>
      </c>
      <c r="M42" s="40">
        <v>0</v>
      </c>
      <c r="N42" s="39">
        <f t="shared" si="1"/>
        <v>0</v>
      </c>
      <c r="O42" s="69"/>
    </row>
    <row r="43" spans="1:15" ht="31.5" x14ac:dyDescent="0.25">
      <c r="A43" s="24"/>
      <c r="B43" s="37"/>
      <c r="C43" s="38"/>
      <c r="D43" s="40"/>
      <c r="E43" s="139"/>
      <c r="F43" s="139"/>
      <c r="G43" s="41">
        <f t="shared" si="0"/>
        <v>0</v>
      </c>
      <c r="H43" s="63">
        <v>19</v>
      </c>
      <c r="I43" s="64" t="s">
        <v>95</v>
      </c>
      <c r="J43" s="46" t="s">
        <v>20</v>
      </c>
      <c r="K43" s="39">
        <v>131986</v>
      </c>
      <c r="L43" s="40">
        <v>1048604</v>
      </c>
      <c r="M43" s="40">
        <v>670700</v>
      </c>
      <c r="N43" s="39">
        <f t="shared" si="1"/>
        <v>-377904</v>
      </c>
      <c r="O43" s="69"/>
    </row>
    <row r="44" spans="1:15" ht="19.5" customHeight="1" thickBot="1" x14ac:dyDescent="0.3">
      <c r="A44" s="105">
        <v>34</v>
      </c>
      <c r="B44" s="106" t="s">
        <v>66</v>
      </c>
      <c r="C44" s="107" t="s">
        <v>140</v>
      </c>
      <c r="D44" s="109">
        <f>SUM(D41:D43)</f>
        <v>135748</v>
      </c>
      <c r="E44" s="109">
        <f>SUM(E41:E43)</f>
        <v>114224</v>
      </c>
      <c r="F44" s="109">
        <f>SUM(F41:F43)</f>
        <v>114224</v>
      </c>
      <c r="G44" s="110">
        <f t="shared" si="0"/>
        <v>0</v>
      </c>
      <c r="H44" s="111">
        <v>20</v>
      </c>
      <c r="I44" s="112" t="s">
        <v>13</v>
      </c>
      <c r="J44" s="113" t="s">
        <v>129</v>
      </c>
      <c r="K44" s="109">
        <f>SUM(K39:K43)</f>
        <v>295345</v>
      </c>
      <c r="L44" s="109">
        <f>SUM(L39:L43)</f>
        <v>1160098</v>
      </c>
      <c r="M44" s="109">
        <f>SUM(M39:M43)</f>
        <v>833403</v>
      </c>
      <c r="N44" s="108">
        <f t="shared" si="1"/>
        <v>-326695</v>
      </c>
      <c r="O44" s="114"/>
    </row>
    <row r="45" spans="1:15" s="59" customFormat="1" ht="18.75" customHeight="1" thickBot="1" x14ac:dyDescent="0.3">
      <c r="A45" s="98">
        <v>35</v>
      </c>
      <c r="B45" s="99"/>
      <c r="C45" s="100" t="s">
        <v>141</v>
      </c>
      <c r="D45" s="102">
        <f>SUM(D40,D44,D12)</f>
        <v>2441437</v>
      </c>
      <c r="E45" s="102">
        <f>SUM(E40,E44,E12)</f>
        <v>3749447</v>
      </c>
      <c r="F45" s="102">
        <f>SUM(F40,F44,F12)</f>
        <v>3749447</v>
      </c>
      <c r="G45" s="103">
        <f t="shared" si="0"/>
        <v>0</v>
      </c>
      <c r="H45" s="115">
        <v>21</v>
      </c>
      <c r="I45" s="116" t="s">
        <v>74</v>
      </c>
      <c r="J45" s="117" t="s">
        <v>128</v>
      </c>
      <c r="K45" s="102">
        <f>SUM(K37,K38,K44)</f>
        <v>2580950</v>
      </c>
      <c r="L45" s="102">
        <f>SUM(L37,L38,L44)</f>
        <v>10038654</v>
      </c>
      <c r="M45" s="102">
        <f>SUM(M37,M38,M44)</f>
        <v>10218650</v>
      </c>
      <c r="N45" s="101">
        <f t="shared" si="1"/>
        <v>179996</v>
      </c>
      <c r="O45" s="62">
        <f>F45-M45</f>
        <v>-6469203</v>
      </c>
    </row>
    <row r="46" spans="1:15" s="59" customFormat="1" ht="18.75" customHeight="1" thickBot="1" x14ac:dyDescent="0.3">
      <c r="A46" s="83">
        <v>36</v>
      </c>
      <c r="B46" s="84" t="s">
        <v>67</v>
      </c>
      <c r="C46" s="85" t="s">
        <v>142</v>
      </c>
      <c r="D46" s="86">
        <f>SUM(D33,D45)</f>
        <v>13783507</v>
      </c>
      <c r="E46" s="87">
        <f>SUM(E33,E45)</f>
        <v>15191304</v>
      </c>
      <c r="F46" s="87">
        <f>SUM(F33,F45)</f>
        <v>15468837</v>
      </c>
      <c r="G46" s="88">
        <f t="shared" si="0"/>
        <v>277533</v>
      </c>
      <c r="H46" s="94">
        <v>22</v>
      </c>
      <c r="I46" s="95" t="s">
        <v>75</v>
      </c>
      <c r="J46" s="96" t="s">
        <v>136</v>
      </c>
      <c r="K46" s="87">
        <f>SUM(K33,K45)</f>
        <v>11993097</v>
      </c>
      <c r="L46" s="87">
        <f>SUM(L33,L45)</f>
        <v>21987677</v>
      </c>
      <c r="M46" s="87">
        <f>SUM(M33,M45)</f>
        <v>23101360</v>
      </c>
      <c r="N46" s="86">
        <f t="shared" si="1"/>
        <v>1113683</v>
      </c>
      <c r="O46" s="97">
        <f>F46-M46</f>
        <v>-7632523</v>
      </c>
    </row>
    <row r="47" spans="1:15" s="118" customFormat="1" ht="32.25" thickBot="1" x14ac:dyDescent="0.3">
      <c r="A47" s="36">
        <v>37</v>
      </c>
      <c r="B47" s="37" t="s">
        <v>124</v>
      </c>
      <c r="C47" s="38" t="s">
        <v>125</v>
      </c>
      <c r="D47" s="39">
        <v>9800000</v>
      </c>
      <c r="E47" s="139">
        <v>6300000</v>
      </c>
      <c r="F47" s="139">
        <v>6300000</v>
      </c>
      <c r="G47" s="41">
        <f t="shared" si="0"/>
        <v>0</v>
      </c>
      <c r="H47" s="42">
        <v>23</v>
      </c>
      <c r="I47" s="43" t="s">
        <v>22</v>
      </c>
      <c r="J47" s="44" t="s">
        <v>133</v>
      </c>
      <c r="K47" s="27"/>
      <c r="L47" s="28"/>
      <c r="M47" s="28"/>
      <c r="N47" s="27">
        <f t="shared" si="1"/>
        <v>0</v>
      </c>
      <c r="O47" s="45"/>
    </row>
    <row r="48" spans="1:15" s="59" customFormat="1" x14ac:dyDescent="0.25">
      <c r="A48" s="36">
        <v>38</v>
      </c>
      <c r="B48" s="37" t="s">
        <v>68</v>
      </c>
      <c r="C48" s="38" t="s">
        <v>69</v>
      </c>
      <c r="D48" s="39">
        <v>1088200</v>
      </c>
      <c r="E48" s="139">
        <f>632666-100000</f>
        <v>532666</v>
      </c>
      <c r="F48" s="139">
        <v>1368816</v>
      </c>
      <c r="G48" s="41">
        <f t="shared" si="0"/>
        <v>836150</v>
      </c>
      <c r="H48" s="42">
        <v>24</v>
      </c>
      <c r="I48" s="43" t="s">
        <v>126</v>
      </c>
      <c r="J48" s="44" t="s">
        <v>127</v>
      </c>
      <c r="K48" s="39">
        <v>12100000</v>
      </c>
      <c r="L48" s="28">
        <v>0</v>
      </c>
      <c r="M48" s="28">
        <v>0</v>
      </c>
      <c r="N48" s="27">
        <f t="shared" si="1"/>
        <v>0</v>
      </c>
      <c r="O48" s="45"/>
    </row>
    <row r="49" spans="1:15" s="59" customFormat="1" x14ac:dyDescent="0.25">
      <c r="A49" s="24">
        <v>39</v>
      </c>
      <c r="B49" s="37" t="s">
        <v>107</v>
      </c>
      <c r="C49" s="38" t="s">
        <v>108</v>
      </c>
      <c r="D49" s="39">
        <v>36293</v>
      </c>
      <c r="E49" s="139"/>
      <c r="F49" s="139"/>
      <c r="G49" s="41">
        <f t="shared" si="0"/>
        <v>0</v>
      </c>
      <c r="H49" s="63">
        <v>25</v>
      </c>
      <c r="I49" s="64" t="s">
        <v>96</v>
      </c>
      <c r="J49" s="46" t="s">
        <v>97</v>
      </c>
      <c r="K49" s="39"/>
      <c r="L49" s="40"/>
      <c r="M49" s="40"/>
      <c r="N49" s="39">
        <f t="shared" si="1"/>
        <v>0</v>
      </c>
      <c r="O49" s="104"/>
    </row>
    <row r="50" spans="1:15" s="59" customFormat="1" x14ac:dyDescent="0.25">
      <c r="A50" s="24">
        <v>40</v>
      </c>
      <c r="B50" s="37" t="s">
        <v>70</v>
      </c>
      <c r="C50" s="38" t="s">
        <v>71</v>
      </c>
      <c r="D50" s="39">
        <v>5330614</v>
      </c>
      <c r="E50" s="139">
        <v>6672793</v>
      </c>
      <c r="F50" s="139">
        <v>6997056</v>
      </c>
      <c r="G50" s="41">
        <f t="shared" si="0"/>
        <v>324263</v>
      </c>
      <c r="H50" s="63">
        <v>26</v>
      </c>
      <c r="I50" s="64" t="s">
        <v>122</v>
      </c>
      <c r="J50" s="46" t="s">
        <v>123</v>
      </c>
      <c r="K50" s="39">
        <v>46088</v>
      </c>
      <c r="L50" s="40">
        <v>36293</v>
      </c>
      <c r="M50" s="40">
        <v>36293</v>
      </c>
      <c r="N50" s="39">
        <f t="shared" si="1"/>
        <v>0</v>
      </c>
      <c r="O50" s="104"/>
    </row>
    <row r="51" spans="1:15" s="59" customFormat="1" x14ac:dyDescent="0.25">
      <c r="A51" s="36">
        <v>41</v>
      </c>
      <c r="B51" s="37" t="s">
        <v>99</v>
      </c>
      <c r="C51" s="38" t="s">
        <v>112</v>
      </c>
      <c r="D51" s="39">
        <v>800000</v>
      </c>
      <c r="E51" s="139"/>
      <c r="F51" s="139">
        <v>2000000</v>
      </c>
      <c r="G51" s="41">
        <f t="shared" si="0"/>
        <v>2000000</v>
      </c>
      <c r="H51" s="63">
        <v>27</v>
      </c>
      <c r="I51" s="64" t="s">
        <v>23</v>
      </c>
      <c r="J51" s="46" t="s">
        <v>113</v>
      </c>
      <c r="K51" s="39">
        <v>5330614</v>
      </c>
      <c r="L51" s="40">
        <v>6672793</v>
      </c>
      <c r="M51" s="40">
        <v>6997056</v>
      </c>
      <c r="N51" s="39">
        <f t="shared" si="1"/>
        <v>324263</v>
      </c>
      <c r="O51" s="69"/>
    </row>
    <row r="52" spans="1:15" x14ac:dyDescent="0.25">
      <c r="A52" s="24">
        <v>42</v>
      </c>
      <c r="B52" s="37" t="s">
        <v>90</v>
      </c>
      <c r="C52" s="38" t="s">
        <v>91</v>
      </c>
      <c r="D52" s="56"/>
      <c r="E52" s="139"/>
      <c r="F52" s="139"/>
      <c r="G52" s="41">
        <f t="shared" si="0"/>
        <v>0</v>
      </c>
      <c r="H52" s="63">
        <v>28</v>
      </c>
      <c r="I52" s="64" t="s">
        <v>24</v>
      </c>
      <c r="J52" s="46" t="s">
        <v>98</v>
      </c>
      <c r="K52" s="39"/>
      <c r="L52" s="40">
        <v>0</v>
      </c>
      <c r="M52" s="40">
        <v>2000000</v>
      </c>
      <c r="N52" s="39">
        <f t="shared" si="1"/>
        <v>2000000</v>
      </c>
      <c r="O52" s="69"/>
    </row>
    <row r="53" spans="1:15" ht="16.5" thickBot="1" x14ac:dyDescent="0.3">
      <c r="A53" s="52">
        <v>43</v>
      </c>
      <c r="B53" s="119" t="s">
        <v>72</v>
      </c>
      <c r="C53" s="120" t="s">
        <v>143</v>
      </c>
      <c r="D53" s="121">
        <f>SUM(D47:D52)</f>
        <v>17055107</v>
      </c>
      <c r="E53" s="122">
        <f>SUM(E47:E52)</f>
        <v>13505459</v>
      </c>
      <c r="F53" s="122">
        <f>SUM(F47:F52)</f>
        <v>16665872</v>
      </c>
      <c r="G53" s="123">
        <f t="shared" si="0"/>
        <v>3160413</v>
      </c>
      <c r="H53" s="124">
        <v>29</v>
      </c>
      <c r="I53" s="125" t="s">
        <v>21</v>
      </c>
      <c r="J53" s="126" t="s">
        <v>158</v>
      </c>
      <c r="K53" s="121">
        <f>SUM(K47:K52)</f>
        <v>17476702</v>
      </c>
      <c r="L53" s="122">
        <f>SUM(L47:L52)</f>
        <v>6709086</v>
      </c>
      <c r="M53" s="122">
        <f>SUM(M47:M52)</f>
        <v>9033349</v>
      </c>
      <c r="N53" s="121">
        <f t="shared" si="1"/>
        <v>2324263</v>
      </c>
      <c r="O53" s="127">
        <f>F53-M53</f>
        <v>7632523</v>
      </c>
    </row>
    <row r="54" spans="1:15" ht="16.5" thickBot="1" x14ac:dyDescent="0.3">
      <c r="A54" s="83">
        <v>44</v>
      </c>
      <c r="B54" s="84"/>
      <c r="C54" s="85" t="s">
        <v>144</v>
      </c>
      <c r="D54" s="87">
        <f>SUM(D46,D53)</f>
        <v>30838614</v>
      </c>
      <c r="E54" s="87">
        <f>SUM(E46,E53)</f>
        <v>28696763</v>
      </c>
      <c r="F54" s="87">
        <f>SUM(F46,F53)</f>
        <v>32134709</v>
      </c>
      <c r="G54" s="88">
        <f t="shared" si="0"/>
        <v>3437946</v>
      </c>
      <c r="H54" s="94">
        <v>30</v>
      </c>
      <c r="I54" s="95"/>
      <c r="J54" s="96" t="s">
        <v>159</v>
      </c>
      <c r="K54" s="87">
        <f>SUM(K46,K53)</f>
        <v>29469799</v>
      </c>
      <c r="L54" s="87">
        <f>SUM(L46,L53)</f>
        <v>28696763</v>
      </c>
      <c r="M54" s="87">
        <f>SUM(M46,M53)</f>
        <v>32134709</v>
      </c>
      <c r="N54" s="86">
        <f t="shared" si="1"/>
        <v>3437946</v>
      </c>
      <c r="O54" s="97">
        <f>F54-M54</f>
        <v>0</v>
      </c>
    </row>
    <row r="55" spans="1:15" s="59" customFormat="1" ht="8.25" customHeight="1" thickBot="1" x14ac:dyDescent="0.3">
      <c r="A55" s="4"/>
      <c r="B55" s="1"/>
      <c r="C55" s="1"/>
      <c r="D55" s="5"/>
      <c r="E55" s="5"/>
      <c r="F55" s="5"/>
      <c r="G55" s="1"/>
      <c r="H55" s="4"/>
      <c r="I55" s="6"/>
      <c r="J55" s="7"/>
      <c r="K55" s="5"/>
      <c r="L55" s="5"/>
      <c r="M55" s="5"/>
      <c r="N55" s="1"/>
      <c r="O55" s="1"/>
    </row>
    <row r="56" spans="1:15" s="85" customFormat="1" ht="18.75" customHeight="1" thickBot="1" x14ac:dyDescent="0.3">
      <c r="A56" s="4"/>
      <c r="B56" s="1"/>
      <c r="C56" s="1"/>
      <c r="D56" s="5"/>
      <c r="E56" s="5"/>
      <c r="F56" s="5"/>
      <c r="G56" s="1"/>
      <c r="H56" s="4"/>
      <c r="I56" s="6"/>
      <c r="J56" s="7"/>
      <c r="K56" s="5"/>
      <c r="L56" s="5"/>
      <c r="M56" s="5"/>
      <c r="N56" s="1"/>
      <c r="O56" s="1"/>
    </row>
    <row r="58" spans="1:15" x14ac:dyDescent="0.25">
      <c r="A58" s="2"/>
      <c r="B58" s="59"/>
      <c r="C58" s="59"/>
      <c r="D58" s="128"/>
      <c r="E58" s="128"/>
      <c r="F58" s="128"/>
      <c r="G58" s="59"/>
      <c r="H58" s="2"/>
      <c r="I58" s="129"/>
      <c r="J58" s="130"/>
      <c r="K58" s="128"/>
      <c r="L58" s="128"/>
      <c r="M58" s="128"/>
      <c r="N58" s="59"/>
      <c r="O58" s="59"/>
    </row>
    <row r="60" spans="1:15" s="59" customFormat="1" x14ac:dyDescent="0.25">
      <c r="A60" s="4"/>
      <c r="B60" s="1"/>
      <c r="C60" s="1"/>
      <c r="D60" s="5"/>
      <c r="E60" s="5"/>
      <c r="F60" s="5"/>
      <c r="G60" s="1"/>
      <c r="H60" s="4"/>
      <c r="I60" s="6"/>
      <c r="J60" s="7"/>
      <c r="K60" s="5"/>
      <c r="L60" s="5"/>
      <c r="M60" s="5"/>
      <c r="N60" s="1"/>
      <c r="O60" s="1"/>
    </row>
    <row r="61" spans="1:15" x14ac:dyDescent="0.25">
      <c r="A61" s="2"/>
      <c r="B61" s="59"/>
      <c r="C61" s="59"/>
      <c r="D61" s="128"/>
      <c r="E61" s="128"/>
      <c r="F61" s="128"/>
      <c r="G61" s="59"/>
      <c r="H61" s="2"/>
      <c r="I61" s="129"/>
      <c r="J61" s="130"/>
      <c r="K61" s="128"/>
      <c r="L61" s="128"/>
      <c r="M61" s="128"/>
      <c r="N61" s="59"/>
      <c r="O61" s="59"/>
    </row>
    <row r="63" spans="1:15" s="59" customFormat="1" x14ac:dyDescent="0.25">
      <c r="A63" s="4"/>
      <c r="B63" s="1"/>
      <c r="C63" s="1"/>
      <c r="D63" s="5"/>
      <c r="E63" s="5"/>
      <c r="F63" s="5"/>
      <c r="G63" s="1"/>
      <c r="H63" s="4"/>
      <c r="I63" s="6"/>
      <c r="J63" s="7"/>
      <c r="K63" s="5"/>
      <c r="L63" s="5"/>
      <c r="M63" s="5"/>
      <c r="N63" s="1"/>
      <c r="O63" s="1"/>
    </row>
    <row r="66" spans="1:15" x14ac:dyDescent="0.25">
      <c r="A66" s="2"/>
      <c r="B66" s="59"/>
      <c r="C66" s="59"/>
      <c r="D66" s="128"/>
      <c r="E66" s="128"/>
      <c r="F66" s="128"/>
      <c r="G66" s="59"/>
      <c r="H66" s="2"/>
      <c r="I66" s="129"/>
      <c r="J66" s="130"/>
      <c r="K66" s="128"/>
      <c r="L66" s="128"/>
      <c r="M66" s="128"/>
      <c r="N66" s="59"/>
      <c r="O66" s="59"/>
    </row>
    <row r="67" spans="1:15" x14ac:dyDescent="0.25">
      <c r="A67" s="2"/>
      <c r="B67" s="59"/>
      <c r="C67" s="59"/>
      <c r="D67" s="128"/>
      <c r="E67" s="128"/>
      <c r="F67" s="128"/>
      <c r="G67" s="59"/>
      <c r="H67" s="2"/>
      <c r="I67" s="59"/>
      <c r="J67" s="59"/>
      <c r="K67" s="128"/>
      <c r="L67" s="128"/>
      <c r="M67" s="128"/>
      <c r="N67" s="59"/>
      <c r="O67" s="59"/>
    </row>
    <row r="68" spans="1:15" s="59" customFormat="1" x14ac:dyDescent="0.25">
      <c r="A68" s="4"/>
      <c r="B68" s="1"/>
      <c r="C68" s="1"/>
      <c r="D68" s="5"/>
      <c r="E68" s="5"/>
      <c r="F68" s="5"/>
      <c r="G68" s="1"/>
      <c r="H68" s="4"/>
      <c r="I68" s="6"/>
      <c r="J68" s="7"/>
      <c r="K68" s="5"/>
      <c r="L68" s="5"/>
      <c r="M68" s="5"/>
      <c r="N68" s="1"/>
      <c r="O68" s="1"/>
    </row>
    <row r="69" spans="1:15" s="59" customFormat="1" x14ac:dyDescent="0.25">
      <c r="A69" s="4"/>
      <c r="B69" s="1"/>
      <c r="C69" s="1"/>
      <c r="D69" s="5"/>
      <c r="E69" s="5"/>
      <c r="F69" s="5"/>
      <c r="G69" s="1"/>
      <c r="H69" s="4"/>
      <c r="I69" s="6"/>
      <c r="J69" s="7"/>
      <c r="K69" s="5"/>
      <c r="L69" s="5"/>
      <c r="M69" s="5"/>
      <c r="N69" s="1"/>
      <c r="O69" s="1"/>
    </row>
    <row r="76" spans="1:15" x14ac:dyDescent="0.25">
      <c r="A76" s="2"/>
      <c r="B76" s="59"/>
      <c r="C76" s="59"/>
      <c r="D76" s="128"/>
      <c r="E76" s="128"/>
      <c r="F76" s="128"/>
      <c r="G76" s="59"/>
      <c r="H76" s="2"/>
      <c r="I76" s="59"/>
      <c r="J76" s="59"/>
      <c r="K76" s="128"/>
      <c r="L76" s="128"/>
      <c r="M76" s="128"/>
      <c r="N76" s="59"/>
      <c r="O76" s="59"/>
    </row>
    <row r="77" spans="1:15" x14ac:dyDescent="0.25">
      <c r="I77" s="1"/>
      <c r="J77" s="1"/>
    </row>
    <row r="78" spans="1:15" s="59" customFormat="1" x14ac:dyDescent="0.25">
      <c r="A78" s="4"/>
      <c r="B78" s="1"/>
      <c r="C78" s="1"/>
      <c r="D78" s="5"/>
      <c r="E78" s="5"/>
      <c r="F78" s="5"/>
      <c r="G78" s="1"/>
      <c r="H78" s="4"/>
      <c r="I78" s="1"/>
      <c r="J78" s="1"/>
      <c r="K78" s="5"/>
      <c r="L78" s="5"/>
      <c r="M78" s="5"/>
      <c r="N78" s="1"/>
      <c r="O78" s="1"/>
    </row>
    <row r="79" spans="1:15" x14ac:dyDescent="0.25">
      <c r="I79" s="1"/>
      <c r="J79" s="1"/>
    </row>
    <row r="80" spans="1:15" x14ac:dyDescent="0.25">
      <c r="A80" s="2"/>
      <c r="B80" s="59"/>
      <c r="C80" s="59"/>
      <c r="D80" s="128"/>
      <c r="E80" s="128"/>
      <c r="F80" s="128"/>
      <c r="G80" s="59"/>
      <c r="H80" s="2"/>
      <c r="I80" s="59"/>
      <c r="J80" s="59"/>
      <c r="K80" s="128"/>
      <c r="L80" s="128"/>
      <c r="M80" s="128"/>
      <c r="N80" s="59"/>
      <c r="O80" s="59"/>
    </row>
    <row r="81" spans="1:15" x14ac:dyDescent="0.25">
      <c r="A81" s="2"/>
      <c r="B81" s="59"/>
      <c r="C81" s="59"/>
      <c r="D81" s="128"/>
      <c r="E81" s="128"/>
      <c r="F81" s="128"/>
      <c r="G81" s="59"/>
      <c r="H81" s="2"/>
      <c r="I81" s="59"/>
      <c r="J81" s="59"/>
      <c r="K81" s="128"/>
      <c r="L81" s="128"/>
      <c r="M81" s="128"/>
      <c r="N81" s="59"/>
      <c r="O81" s="59"/>
    </row>
    <row r="82" spans="1:15" s="59" customFormat="1" x14ac:dyDescent="0.25">
      <c r="A82" s="2"/>
      <c r="D82" s="128"/>
      <c r="E82" s="128"/>
      <c r="F82" s="128"/>
      <c r="H82" s="2"/>
      <c r="K82" s="128"/>
      <c r="L82" s="128"/>
      <c r="M82" s="128"/>
    </row>
    <row r="83" spans="1:15" s="59" customFormat="1" x14ac:dyDescent="0.25">
      <c r="A83" s="2"/>
      <c r="D83" s="128"/>
      <c r="E83" s="128"/>
      <c r="F83" s="128"/>
      <c r="H83" s="2"/>
      <c r="K83" s="128"/>
      <c r="L83" s="128"/>
      <c r="M83" s="128"/>
    </row>
    <row r="84" spans="1:15" s="59" customFormat="1" x14ac:dyDescent="0.25">
      <c r="A84" s="4"/>
      <c r="B84" s="1"/>
      <c r="C84" s="1"/>
      <c r="D84" s="5"/>
      <c r="E84" s="5"/>
      <c r="F84" s="5"/>
      <c r="G84" s="1"/>
      <c r="H84" s="4"/>
      <c r="I84" s="1"/>
      <c r="J84" s="1"/>
      <c r="K84" s="5"/>
      <c r="L84" s="5"/>
      <c r="M84" s="5"/>
      <c r="N84" s="1"/>
      <c r="O84" s="1"/>
    </row>
    <row r="85" spans="1:15" s="59" customFormat="1" x14ac:dyDescent="0.25">
      <c r="A85" s="4"/>
      <c r="B85" s="1"/>
      <c r="C85" s="1"/>
      <c r="D85" s="5"/>
      <c r="E85" s="5"/>
      <c r="F85" s="5"/>
      <c r="G85" s="1"/>
      <c r="H85" s="4"/>
      <c r="I85" s="1"/>
      <c r="J85" s="1"/>
      <c r="K85" s="5"/>
      <c r="L85" s="5"/>
      <c r="M85" s="5"/>
      <c r="N85" s="1"/>
      <c r="O85" s="1"/>
    </row>
    <row r="86" spans="1:15" x14ac:dyDescent="0.25">
      <c r="I86" s="1"/>
      <c r="J86" s="1"/>
    </row>
    <row r="87" spans="1:15" x14ac:dyDescent="0.25">
      <c r="I87" s="1"/>
      <c r="J87" s="1"/>
    </row>
    <row r="88" spans="1:15" x14ac:dyDescent="0.25">
      <c r="A88" s="2"/>
      <c r="B88" s="59"/>
      <c r="C88" s="59"/>
      <c r="D88" s="128"/>
      <c r="E88" s="128"/>
      <c r="F88" s="128"/>
      <c r="G88" s="59"/>
      <c r="H88" s="2"/>
      <c r="I88" s="59"/>
      <c r="J88" s="59"/>
      <c r="K88" s="128"/>
      <c r="L88" s="128"/>
      <c r="M88" s="128"/>
      <c r="N88" s="59"/>
      <c r="O88" s="59"/>
    </row>
    <row r="89" spans="1:15" x14ac:dyDescent="0.25">
      <c r="A89" s="2"/>
      <c r="B89" s="59"/>
      <c r="C89" s="59"/>
      <c r="D89" s="128"/>
      <c r="E89" s="128"/>
      <c r="F89" s="128"/>
      <c r="G89" s="59"/>
      <c r="H89" s="2"/>
      <c r="I89" s="59"/>
      <c r="J89" s="59"/>
      <c r="K89" s="128"/>
      <c r="L89" s="128"/>
      <c r="M89" s="128"/>
      <c r="N89" s="59"/>
      <c r="O89" s="59"/>
    </row>
    <row r="90" spans="1:15" s="59" customFormat="1" x14ac:dyDescent="0.25">
      <c r="A90" s="2"/>
      <c r="D90" s="128"/>
      <c r="E90" s="128"/>
      <c r="F90" s="128"/>
      <c r="H90" s="2"/>
      <c r="K90" s="128"/>
      <c r="L90" s="128"/>
      <c r="M90" s="128"/>
    </row>
    <row r="91" spans="1:15" s="59" customFormat="1" x14ac:dyDescent="0.25">
      <c r="A91" s="4"/>
      <c r="B91" s="1"/>
      <c r="C91" s="1"/>
      <c r="D91" s="5"/>
      <c r="E91" s="5"/>
      <c r="F91" s="5"/>
      <c r="G91" s="1"/>
      <c r="H91" s="4"/>
      <c r="I91" s="1"/>
      <c r="J91" s="1"/>
      <c r="K91" s="5"/>
      <c r="L91" s="5"/>
      <c r="M91" s="5"/>
      <c r="N91" s="1"/>
      <c r="O91" s="1"/>
    </row>
    <row r="92" spans="1:15" s="59" customFormat="1" x14ac:dyDescent="0.25">
      <c r="A92" s="4"/>
      <c r="B92" s="1"/>
      <c r="C92" s="1"/>
      <c r="D92" s="5"/>
      <c r="E92" s="5"/>
      <c r="F92" s="5"/>
      <c r="G92" s="1"/>
      <c r="H92" s="4"/>
      <c r="I92" s="6"/>
      <c r="J92" s="7"/>
      <c r="K92" s="5"/>
      <c r="L92" s="5"/>
      <c r="M92" s="5"/>
      <c r="N92" s="1"/>
      <c r="O92" s="1"/>
    </row>
    <row r="94" spans="1:15" x14ac:dyDescent="0.25">
      <c r="A94" s="131"/>
      <c r="B94" s="132"/>
      <c r="C94" s="132"/>
      <c r="D94" s="133"/>
      <c r="E94" s="133"/>
      <c r="F94" s="133"/>
      <c r="G94" s="132"/>
      <c r="H94" s="131"/>
      <c r="I94" s="134"/>
      <c r="J94" s="135"/>
      <c r="K94" s="133"/>
      <c r="L94" s="133"/>
      <c r="M94" s="133"/>
      <c r="N94" s="132"/>
      <c r="O94" s="132"/>
    </row>
    <row r="96" spans="1:15" s="132" customFormat="1" x14ac:dyDescent="0.25">
      <c r="A96" s="4"/>
      <c r="B96" s="1"/>
      <c r="C96" s="1"/>
      <c r="D96" s="5"/>
      <c r="E96" s="5"/>
      <c r="F96" s="5"/>
      <c r="G96" s="1"/>
      <c r="H96" s="4"/>
      <c r="I96" s="6"/>
      <c r="J96" s="7"/>
      <c r="K96" s="5"/>
      <c r="L96" s="5"/>
      <c r="M96" s="5"/>
      <c r="N96" s="1"/>
      <c r="O96" s="1"/>
    </row>
    <row r="98" spans="1:15" x14ac:dyDescent="0.25">
      <c r="I98" s="1"/>
      <c r="J98" s="1"/>
    </row>
    <row r="99" spans="1:15" x14ac:dyDescent="0.25">
      <c r="I99" s="1"/>
      <c r="J99" s="1"/>
    </row>
    <row r="100" spans="1:15" x14ac:dyDescent="0.25">
      <c r="I100" s="1"/>
      <c r="J100" s="1"/>
    </row>
    <row r="101" spans="1:15" x14ac:dyDescent="0.25">
      <c r="I101" s="1"/>
      <c r="J101" s="1"/>
    </row>
    <row r="102" spans="1:15" x14ac:dyDescent="0.25">
      <c r="A102" s="2"/>
      <c r="B102" s="59"/>
      <c r="C102" s="59"/>
      <c r="D102" s="128"/>
      <c r="E102" s="128"/>
      <c r="F102" s="128"/>
      <c r="G102" s="59"/>
      <c r="H102" s="2"/>
      <c r="I102" s="59"/>
      <c r="J102" s="59"/>
      <c r="K102" s="128"/>
      <c r="L102" s="128"/>
      <c r="M102" s="128"/>
      <c r="N102" s="59"/>
      <c r="O102" s="59"/>
    </row>
    <row r="104" spans="1:15" s="59" customFormat="1" x14ac:dyDescent="0.25">
      <c r="A104" s="4"/>
      <c r="B104" s="1"/>
      <c r="C104" s="1"/>
      <c r="D104" s="5"/>
      <c r="E104" s="5"/>
      <c r="F104" s="5"/>
      <c r="G104" s="1"/>
      <c r="H104" s="4"/>
      <c r="I104" s="6"/>
      <c r="J104" s="7"/>
      <c r="K104" s="5"/>
      <c r="L104" s="5"/>
      <c r="M104" s="5"/>
      <c r="N104" s="1"/>
      <c r="O104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&amp;R&amp;12 20. számú táblázat a .../2018. (V...) önkormányzati rendelethez
 a 3/2018. (II. 19.) rendelet 21.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2018-09-03T14:21:44Z</dcterms:modified>
</cp:coreProperties>
</file>